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DAB78B54-1DB2-4420-8E76-DD60B20936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" i="5" l="1"/>
  <c r="AS12" i="5" l="1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H12" i="5"/>
  <c r="H16" i="5" s="1"/>
  <c r="G12" i="5"/>
  <c r="G16" i="5" s="1"/>
  <c r="G18" i="5" s="1"/>
  <c r="F12" i="5"/>
  <c r="F16" i="5" s="1"/>
  <c r="E12" i="5"/>
  <c r="E16" i="5" s="1"/>
  <c r="E18" i="5" s="1"/>
  <c r="M17" i="5" l="1"/>
  <c r="AR12" i="5"/>
  <c r="I16" i="5"/>
  <c r="J16" i="5" s="1"/>
  <c r="J12" i="5"/>
  <c r="V12" i="5"/>
  <c r="F18" i="5"/>
  <c r="L18" i="5" s="1"/>
  <c r="N16" i="5"/>
  <c r="L16" i="5"/>
  <c r="H18" i="5"/>
  <c r="M18" i="5" s="1"/>
  <c r="M16" i="5"/>
  <c r="I18" i="5"/>
  <c r="K18" i="5"/>
  <c r="N17" i="5"/>
  <c r="L17" i="5"/>
  <c r="O18" i="5"/>
  <c r="J17" i="5"/>
  <c r="O17" i="5"/>
  <c r="AF12" i="5"/>
  <c r="J18" i="5" l="1"/>
  <c r="N18" i="5"/>
  <c r="O16" i="5"/>
</calcChain>
</file>

<file path=xl/sharedStrings.xml><?xml version="1.0" encoding="utf-8"?>
<sst xmlns="http://schemas.openxmlformats.org/spreadsheetml/2006/main" count="89" uniqueCount="43">
  <si>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</si>
  <si>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</si>
  <si>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</si>
  <si>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</si>
  <si>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</si>
  <si>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</si>
  <si>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</si>
  <si>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</si>
  <si>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</si>
  <si>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</si>
  <si>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</si>
  <si>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</si>
  <si>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</si>
  <si>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</si>
  <si>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</si>
  <si>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</si>
  <si>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</si>
  <si>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</si>
  <si>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</si>
  <si>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</si>
  <si>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</si>
  <si>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</si>
  <si>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</si>
  <si>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</si>
  <si>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Lauri Kuronen</t>
  </si>
  <si>
    <t>8.</t>
  </si>
  <si>
    <t>EuVe</t>
  </si>
  <si>
    <t>5.</t>
  </si>
  <si>
    <t>22.3.1994   Eurajoki</t>
  </si>
  <si>
    <t>EuVe = Eurajoen Veikot  (1932),  kasvattajaseura</t>
  </si>
  <si>
    <t>6.</t>
  </si>
  <si>
    <t>UPV</t>
  </si>
  <si>
    <t>UPV = Ulvilan Pesä-Veikot  (1957)</t>
  </si>
  <si>
    <t>JoKo</t>
  </si>
  <si>
    <t>JoKo = Jokioisten Koetus  (1902)</t>
  </si>
  <si>
    <t>11.</t>
  </si>
  <si>
    <t>1.</t>
  </si>
  <si>
    <t>Kiri 2020</t>
  </si>
  <si>
    <t>10.</t>
  </si>
  <si>
    <t>Kiri 2020 = Jyväskylän Kiri 2020  (2020)</t>
  </si>
  <si>
    <t>7.</t>
  </si>
  <si>
    <t>2.</t>
  </si>
  <si>
    <t>Kiri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</si>
</sst>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85546875" bestFit="1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4" t="s">
        <v>24</v>
      </c>
      <c r="C1" s="2"/>
      <c r="D1" s="3"/>
      <c r="E1" s="4" t="s">
        <v>28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2016</v>
      </c>
      <c r="Y4" s="12" t="s">
        <v>25</v>
      </c>
      <c r="Z4" s="1" t="s">
        <v>26</v>
      </c>
      <c r="AA4" s="12">
        <v>15</v>
      </c>
      <c r="AB4" s="12">
        <v>1</v>
      </c>
      <c r="AC4" s="12">
        <v>2</v>
      </c>
      <c r="AD4" s="12">
        <v>11</v>
      </c>
      <c r="AE4" s="12">
        <v>44</v>
      </c>
      <c r="AF4" s="65">
        <v>0.55689999999999995</v>
      </c>
      <c r="AG4" s="66">
        <v>79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>
        <v>2017</v>
      </c>
      <c r="Y5" s="12" t="s">
        <v>27</v>
      </c>
      <c r="Z5" s="1" t="s">
        <v>26</v>
      </c>
      <c r="AA5" s="12">
        <v>16</v>
      </c>
      <c r="AB5" s="12">
        <v>0</v>
      </c>
      <c r="AC5" s="12">
        <v>2</v>
      </c>
      <c r="AD5" s="12">
        <v>9</v>
      </c>
      <c r="AE5" s="12">
        <v>39</v>
      </c>
      <c r="AF5" s="65">
        <v>0.52</v>
      </c>
      <c r="AG5" s="66">
        <v>75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2"/>
      <c r="AS5" s="63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12">
        <v>2018</v>
      </c>
      <c r="Y6" s="12" t="s">
        <v>25</v>
      </c>
      <c r="Z6" s="1" t="s">
        <v>26</v>
      </c>
      <c r="AA6" s="12">
        <v>12</v>
      </c>
      <c r="AB6" s="12">
        <v>0</v>
      </c>
      <c r="AC6" s="12">
        <v>2</v>
      </c>
      <c r="AD6" s="12">
        <v>17</v>
      </c>
      <c r="AE6" s="12">
        <v>51</v>
      </c>
      <c r="AF6" s="65">
        <v>0.57299999999999995</v>
      </c>
      <c r="AG6" s="66">
        <f>PRODUCT(AE6/AF6)</f>
        <v>89.005235602094245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2"/>
      <c r="AS6" s="63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2019</v>
      </c>
      <c r="C7" s="14" t="s">
        <v>30</v>
      </c>
      <c r="D7" s="1" t="s">
        <v>31</v>
      </c>
      <c r="E7" s="12">
        <v>15</v>
      </c>
      <c r="F7" s="12">
        <v>0</v>
      </c>
      <c r="G7" s="12">
        <v>0</v>
      </c>
      <c r="H7" s="13">
        <v>14</v>
      </c>
      <c r="I7" s="12">
        <v>30</v>
      </c>
      <c r="J7" s="30">
        <v>0.45450000000000002</v>
      </c>
      <c r="K7" s="17">
        <v>66</v>
      </c>
      <c r="L7" s="38"/>
      <c r="M7" s="7"/>
      <c r="N7" s="7"/>
      <c r="O7" s="7"/>
      <c r="P7" s="10"/>
      <c r="Q7" s="12">
        <v>1</v>
      </c>
      <c r="R7" s="12">
        <v>0</v>
      </c>
      <c r="S7" s="13">
        <v>0</v>
      </c>
      <c r="T7" s="12">
        <v>3</v>
      </c>
      <c r="U7" s="12">
        <v>4</v>
      </c>
      <c r="V7" s="56">
        <v>0.66659999999999997</v>
      </c>
      <c r="W7" s="17">
        <v>6</v>
      </c>
      <c r="X7" s="12">
        <v>2019</v>
      </c>
      <c r="Y7" s="12" t="s">
        <v>25</v>
      </c>
      <c r="Z7" s="1" t="s">
        <v>33</v>
      </c>
      <c r="AA7" s="12">
        <v>4</v>
      </c>
      <c r="AB7" s="12">
        <v>0</v>
      </c>
      <c r="AC7" s="12">
        <v>2</v>
      </c>
      <c r="AD7" s="12">
        <v>1</v>
      </c>
      <c r="AE7" s="12">
        <v>12</v>
      </c>
      <c r="AF7" s="65">
        <v>0.5</v>
      </c>
      <c r="AG7" s="17">
        <v>24</v>
      </c>
      <c r="AH7" s="7"/>
      <c r="AI7" s="7"/>
      <c r="AJ7" s="7"/>
      <c r="AK7" s="7"/>
      <c r="AL7" s="10"/>
      <c r="AM7" s="1"/>
      <c r="AN7" s="1"/>
      <c r="AO7" s="1"/>
      <c r="AP7" s="1"/>
      <c r="AQ7" s="12"/>
      <c r="AR7" s="62"/>
      <c r="AS7" s="63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0"/>
      <c r="K8" s="17"/>
      <c r="L8" s="38"/>
      <c r="M8" s="7"/>
      <c r="N8" s="7"/>
      <c r="O8" s="7"/>
      <c r="P8" s="10"/>
      <c r="Q8" s="12"/>
      <c r="R8" s="12"/>
      <c r="S8" s="13"/>
      <c r="T8" s="12"/>
      <c r="U8" s="12"/>
      <c r="V8" s="56"/>
      <c r="W8" s="17"/>
      <c r="X8" s="12"/>
      <c r="Y8" s="12"/>
      <c r="Z8" s="1"/>
      <c r="AA8" s="12"/>
      <c r="AB8" s="12"/>
      <c r="AC8" s="12"/>
      <c r="AD8" s="12"/>
      <c r="AE8" s="12"/>
      <c r="AF8" s="65"/>
      <c r="AG8" s="66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2"/>
      <c r="AS8" s="63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67">
        <v>2021</v>
      </c>
      <c r="C9" s="71" t="s">
        <v>35</v>
      </c>
      <c r="D9" s="68" t="s">
        <v>31</v>
      </c>
      <c r="E9" s="67">
        <v>22</v>
      </c>
      <c r="F9" s="67">
        <v>0</v>
      </c>
      <c r="G9" s="67">
        <v>8</v>
      </c>
      <c r="H9" s="72">
        <v>11</v>
      </c>
      <c r="I9" s="67">
        <v>72</v>
      </c>
      <c r="J9" s="69">
        <v>0.5373</v>
      </c>
      <c r="K9" s="70">
        <v>134</v>
      </c>
      <c r="L9" s="38"/>
      <c r="M9" s="7"/>
      <c r="N9" s="7"/>
      <c r="O9" s="7"/>
      <c r="P9" s="10"/>
      <c r="Q9" s="12"/>
      <c r="R9" s="12"/>
      <c r="S9" s="13"/>
      <c r="T9" s="12"/>
      <c r="U9" s="12"/>
      <c r="V9" s="56"/>
      <c r="W9" s="17"/>
      <c r="X9" s="12"/>
      <c r="Y9" s="12"/>
      <c r="Z9" s="1"/>
      <c r="AA9" s="12"/>
      <c r="AB9" s="12"/>
      <c r="AC9" s="12"/>
      <c r="AD9" s="12"/>
      <c r="AE9" s="12"/>
      <c r="AF9" s="65"/>
      <c r="AG9" s="66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2"/>
      <c r="AS9" s="63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67"/>
      <c r="C10" s="71"/>
      <c r="D10" s="68"/>
      <c r="E10" s="67"/>
      <c r="F10" s="67"/>
      <c r="G10" s="67"/>
      <c r="H10" s="72"/>
      <c r="I10" s="67"/>
      <c r="J10" s="69"/>
      <c r="K10" s="70"/>
      <c r="L10" s="38"/>
      <c r="M10" s="7"/>
      <c r="N10" s="7"/>
      <c r="O10" s="7"/>
      <c r="P10" s="10"/>
      <c r="Q10" s="12"/>
      <c r="R10" s="12"/>
      <c r="S10" s="13"/>
      <c r="T10" s="12"/>
      <c r="U10" s="12"/>
      <c r="V10" s="56"/>
      <c r="W10" s="17"/>
      <c r="X10" s="67">
        <v>2022</v>
      </c>
      <c r="Y10" s="67" t="s">
        <v>36</v>
      </c>
      <c r="Z10" s="68" t="s">
        <v>37</v>
      </c>
      <c r="AA10" s="67">
        <v>14</v>
      </c>
      <c r="AB10" s="67">
        <v>0</v>
      </c>
      <c r="AC10" s="67">
        <v>2</v>
      </c>
      <c r="AD10" s="67">
        <v>18</v>
      </c>
      <c r="AE10" s="67">
        <v>48</v>
      </c>
      <c r="AF10" s="69">
        <v>0.47060000000000002</v>
      </c>
      <c r="AG10" s="70">
        <v>102</v>
      </c>
      <c r="AH10" s="38"/>
      <c r="AI10" s="38" t="s">
        <v>38</v>
      </c>
      <c r="AJ10" s="7"/>
      <c r="AK10" s="7"/>
      <c r="AL10" s="10"/>
      <c r="AM10" s="12">
        <v>6</v>
      </c>
      <c r="AN10" s="12">
        <v>0</v>
      </c>
      <c r="AO10" s="12">
        <v>1</v>
      </c>
      <c r="AP10" s="12">
        <v>10</v>
      </c>
      <c r="AQ10" s="12">
        <v>24</v>
      </c>
      <c r="AR10" s="62">
        <v>0.64859999999999995</v>
      </c>
      <c r="AS10" s="10">
        <v>37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>
        <v>2023</v>
      </c>
      <c r="C11" s="13" t="s">
        <v>40</v>
      </c>
      <c r="D11" s="1" t="s">
        <v>37</v>
      </c>
      <c r="E11" s="12">
        <v>3</v>
      </c>
      <c r="F11" s="12">
        <v>0</v>
      </c>
      <c r="G11" s="12">
        <v>0</v>
      </c>
      <c r="H11" s="12">
        <v>2</v>
      </c>
      <c r="I11" s="12">
        <v>5</v>
      </c>
      <c r="J11" s="73">
        <v>0.45450000000000002</v>
      </c>
      <c r="K11" s="74">
        <v>11</v>
      </c>
      <c r="L11" s="38"/>
      <c r="M11" s="7"/>
      <c r="N11" s="7"/>
      <c r="O11" s="7"/>
      <c r="P11" s="10"/>
      <c r="Q11" s="12"/>
      <c r="R11" s="12"/>
      <c r="S11" s="12"/>
      <c r="T11" s="12"/>
      <c r="U11" s="12"/>
      <c r="V11" s="65"/>
      <c r="W11" s="17"/>
      <c r="X11" s="12">
        <v>2023</v>
      </c>
      <c r="Y11" s="12" t="s">
        <v>41</v>
      </c>
      <c r="Z11" s="1" t="s">
        <v>42</v>
      </c>
      <c r="AA11" s="12">
        <v>11</v>
      </c>
      <c r="AB11" s="12">
        <v>0</v>
      </c>
      <c r="AC11" s="12">
        <v>0</v>
      </c>
      <c r="AD11" s="12">
        <v>15</v>
      </c>
      <c r="AE11" s="12">
        <v>54</v>
      </c>
      <c r="AF11" s="65">
        <v>0.59340659340659341</v>
      </c>
      <c r="AG11" s="10">
        <v>91</v>
      </c>
      <c r="AH11" s="38"/>
      <c r="AI11" s="7"/>
      <c r="AJ11" s="7"/>
      <c r="AK11" s="7"/>
      <c r="AL11" s="10"/>
      <c r="AM11" s="12">
        <v>5</v>
      </c>
      <c r="AN11" s="12">
        <v>2</v>
      </c>
      <c r="AO11" s="13">
        <v>1</v>
      </c>
      <c r="AP11" s="12">
        <v>6</v>
      </c>
      <c r="AQ11" s="12">
        <v>34</v>
      </c>
      <c r="AR11" s="62">
        <v>0.77269999999999994</v>
      </c>
      <c r="AS11" s="17">
        <v>44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58" t="s">
        <v>13</v>
      </c>
      <c r="C12" s="59"/>
      <c r="D12" s="60"/>
      <c r="E12" s="34">
        <f>SUM(E4:E11)</f>
        <v>40</v>
      </c>
      <c r="F12" s="34">
        <f>SUM(F4:F11)</f>
        <v>0</v>
      </c>
      <c r="G12" s="34">
        <f>SUM(G4:G11)</f>
        <v>8</v>
      </c>
      <c r="H12" s="34">
        <f>SUM(H4:H11)</f>
        <v>27</v>
      </c>
      <c r="I12" s="34">
        <f>SUM(I4:I11)</f>
        <v>107</v>
      </c>
      <c r="J12" s="35">
        <f>PRODUCT(I12/K12)</f>
        <v>0.50710900473933651</v>
      </c>
      <c r="K12" s="19">
        <f>SUM(K4:K11)</f>
        <v>211</v>
      </c>
      <c r="L12" s="16"/>
      <c r="M12" s="27"/>
      <c r="N12" s="39"/>
      <c r="O12" s="40"/>
      <c r="P12" s="10"/>
      <c r="Q12" s="34">
        <f>SUM(Q4:Q11)</f>
        <v>1</v>
      </c>
      <c r="R12" s="34">
        <f>SUM(R4:R11)</f>
        <v>0</v>
      </c>
      <c r="S12" s="34">
        <f>SUM(S4:S11)</f>
        <v>0</v>
      </c>
      <c r="T12" s="34">
        <f>SUM(T4:T11)</f>
        <v>3</v>
      </c>
      <c r="U12" s="34">
        <f>SUM(U4:U11)</f>
        <v>4</v>
      </c>
      <c r="V12" s="35">
        <f>PRODUCT(U12/W12)</f>
        <v>0.66666666666666663</v>
      </c>
      <c r="W12" s="19">
        <f>SUM(W4:W11)</f>
        <v>6</v>
      </c>
      <c r="X12" s="61" t="s">
        <v>13</v>
      </c>
      <c r="Y12" s="11"/>
      <c r="Z12" s="9"/>
      <c r="AA12" s="34">
        <f>SUM(AA4:AA11)</f>
        <v>72</v>
      </c>
      <c r="AB12" s="34">
        <f>SUM(AB4:AB11)</f>
        <v>1</v>
      </c>
      <c r="AC12" s="34">
        <f>SUM(AC4:AC11)</f>
        <v>10</v>
      </c>
      <c r="AD12" s="34">
        <f>SUM(AD4:AD11)</f>
        <v>71</v>
      </c>
      <c r="AE12" s="34">
        <f>SUM(AE4:AE11)</f>
        <v>248</v>
      </c>
      <c r="AF12" s="35">
        <f>PRODUCT(AE12/AG12)</f>
        <v>0.53912429860802857</v>
      </c>
      <c r="AG12" s="19">
        <f>SUM(AG4:AG11)</f>
        <v>460.00523560209422</v>
      </c>
      <c r="AH12" s="16"/>
      <c r="AI12" s="27"/>
      <c r="AJ12" s="39"/>
      <c r="AK12" s="40"/>
      <c r="AL12" s="10"/>
      <c r="AM12" s="34">
        <f>SUM(AM4:AM11)</f>
        <v>11</v>
      </c>
      <c r="AN12" s="34">
        <f>SUM(AN4:AN11)</f>
        <v>2</v>
      </c>
      <c r="AO12" s="34">
        <f>SUM(AO4:AO11)</f>
        <v>2</v>
      </c>
      <c r="AP12" s="34">
        <f>SUM(AP4:AP11)</f>
        <v>16</v>
      </c>
      <c r="AQ12" s="34">
        <f>SUM(AQ4:AQ11)</f>
        <v>58</v>
      </c>
      <c r="AR12" s="35">
        <f>PRODUCT(AQ12/AS12)</f>
        <v>0.71604938271604934</v>
      </c>
      <c r="AS12" s="37">
        <f>SUM(AS4:AS11)</f>
        <v>81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6"/>
      <c r="K13" s="17"/>
      <c r="L13" s="10"/>
      <c r="M13" s="10"/>
      <c r="N13" s="10"/>
      <c r="O13" s="10"/>
      <c r="P13" s="15"/>
      <c r="Q13" s="15"/>
      <c r="R13" s="15"/>
      <c r="S13" s="15"/>
      <c r="T13" s="15"/>
      <c r="U13" s="10"/>
      <c r="V13" s="10"/>
      <c r="W13" s="17"/>
      <c r="X13" s="15"/>
      <c r="Y13" s="15"/>
      <c r="Z13" s="15"/>
      <c r="AA13" s="15"/>
      <c r="AB13" s="15"/>
      <c r="AC13" s="15"/>
      <c r="AD13" s="15"/>
      <c r="AE13" s="15"/>
      <c r="AF13" s="36"/>
      <c r="AG13" s="17"/>
      <c r="AH13" s="10"/>
      <c r="AI13" s="10"/>
      <c r="AJ13" s="10"/>
      <c r="AK13" s="10"/>
      <c r="AL13" s="15"/>
      <c r="AM13" s="15"/>
      <c r="AN13" s="15"/>
      <c r="AO13" s="15"/>
      <c r="AP13" s="15"/>
      <c r="AQ13" s="10"/>
      <c r="AR13" s="10"/>
      <c r="AS13" s="17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5" t="s">
        <v>16</v>
      </c>
      <c r="C14" s="46"/>
      <c r="D14" s="47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5"/>
      <c r="R14" s="15" t="s">
        <v>10</v>
      </c>
      <c r="S14" s="15"/>
      <c r="T14" s="51" t="s">
        <v>29</v>
      </c>
      <c r="U14" s="10"/>
      <c r="V14" s="17"/>
      <c r="W14" s="17"/>
      <c r="X14" s="17"/>
      <c r="Y14" s="17"/>
      <c r="Z14" s="17"/>
      <c r="AA14" s="17"/>
      <c r="AB14" s="17"/>
      <c r="AC14" s="15"/>
      <c r="AD14" s="15"/>
      <c r="AE14" s="15"/>
      <c r="AF14" s="15"/>
      <c r="AG14" s="15"/>
      <c r="AH14" s="15"/>
      <c r="AI14" s="15"/>
      <c r="AJ14" s="15"/>
      <c r="AK14" s="15"/>
      <c r="AM14" s="17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8" t="s">
        <v>15</v>
      </c>
      <c r="C15" s="3"/>
      <c r="D15" s="49"/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57">
        <v>0</v>
      </c>
      <c r="K15" s="15">
        <v>0</v>
      </c>
      <c r="L15" s="50">
        <v>0</v>
      </c>
      <c r="M15" s="50">
        <v>0</v>
      </c>
      <c r="N15" s="50">
        <v>0</v>
      </c>
      <c r="O15" s="50">
        <v>0</v>
      </c>
      <c r="Q15" s="15"/>
      <c r="R15" s="15"/>
      <c r="S15" s="15"/>
      <c r="T15" s="15" t="s">
        <v>32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1" t="s">
        <v>11</v>
      </c>
      <c r="C16" s="32"/>
      <c r="D16" s="33"/>
      <c r="E16" s="44">
        <f>PRODUCT(E12+Q12)</f>
        <v>41</v>
      </c>
      <c r="F16" s="44">
        <f>PRODUCT(F12+R12)</f>
        <v>0</v>
      </c>
      <c r="G16" s="44">
        <f>PRODUCT(G12+S12)</f>
        <v>8</v>
      </c>
      <c r="H16" s="44">
        <f>PRODUCT(H12+T12)</f>
        <v>30</v>
      </c>
      <c r="I16" s="44">
        <f>PRODUCT(I12+U12)</f>
        <v>111</v>
      </c>
      <c r="J16" s="57">
        <f>PRODUCT(I16/K16)</f>
        <v>0.51152073732718895</v>
      </c>
      <c r="K16" s="15">
        <f>PRODUCT(K12+W12)</f>
        <v>217</v>
      </c>
      <c r="L16" s="50">
        <f>PRODUCT((F16+G16)/E16)</f>
        <v>0.1951219512195122</v>
      </c>
      <c r="M16" s="50">
        <f>PRODUCT(H16/E16)</f>
        <v>0.73170731707317072</v>
      </c>
      <c r="N16" s="50">
        <f>PRODUCT((F16+G16+H16)/E16)</f>
        <v>0.92682926829268297</v>
      </c>
      <c r="O16" s="50">
        <f>PRODUCT(I16/E16)</f>
        <v>2.7073170731707319</v>
      </c>
      <c r="Q16" s="15"/>
      <c r="R16" s="15"/>
      <c r="S16" s="15"/>
      <c r="T16" s="51" t="s">
        <v>34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8" t="s">
        <v>12</v>
      </c>
      <c r="C17" s="29"/>
      <c r="D17" s="28"/>
      <c r="E17" s="44">
        <f>PRODUCT(AA12+AM12)</f>
        <v>83</v>
      </c>
      <c r="F17" s="44">
        <f>PRODUCT(AB12+AN12)</f>
        <v>3</v>
      </c>
      <c r="G17" s="44">
        <f>PRODUCT(AC12+AO12)</f>
        <v>12</v>
      </c>
      <c r="H17" s="44">
        <f>PRODUCT(AD12+AP12)</f>
        <v>87</v>
      </c>
      <c r="I17" s="44">
        <f>PRODUCT(AE12+AQ12)</f>
        <v>306</v>
      </c>
      <c r="J17" s="57">
        <f>PRODUCT(I17/K17)</f>
        <v>0.56561374985483681</v>
      </c>
      <c r="K17" s="10">
        <f>PRODUCT(AG12+AS12)</f>
        <v>541.00523560209422</v>
      </c>
      <c r="L17" s="50">
        <f>PRODUCT((F17+G17)/E17)</f>
        <v>0.18072289156626506</v>
      </c>
      <c r="M17" s="50">
        <f>PRODUCT(H17/E17)</f>
        <v>1.0481927710843373</v>
      </c>
      <c r="N17" s="50">
        <f>PRODUCT((F17+G17+H17)/E17)</f>
        <v>1.2289156626506024</v>
      </c>
      <c r="O17" s="50">
        <f>PRODUCT(I17/E17)</f>
        <v>3.6867469879518073</v>
      </c>
      <c r="Q17" s="15"/>
      <c r="R17" s="15"/>
      <c r="S17" s="15"/>
      <c r="T17" s="15" t="s">
        <v>39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0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1" t="s">
        <v>13</v>
      </c>
      <c r="C18" s="42"/>
      <c r="D18" s="43"/>
      <c r="E18" s="44">
        <f>SUM(E15:E17)</f>
        <v>124</v>
      </c>
      <c r="F18" s="44">
        <f t="shared" ref="F18:I18" si="0">SUM(F15:F17)</f>
        <v>3</v>
      </c>
      <c r="G18" s="44">
        <f t="shared" si="0"/>
        <v>20</v>
      </c>
      <c r="H18" s="44">
        <f t="shared" si="0"/>
        <v>117</v>
      </c>
      <c r="I18" s="44">
        <f t="shared" si="0"/>
        <v>417</v>
      </c>
      <c r="J18" s="57">
        <f>PRODUCT(I18/K18)</f>
        <v>0.55012812631666197</v>
      </c>
      <c r="K18" s="15">
        <f>SUM(K15:K17)</f>
        <v>758.00523560209422</v>
      </c>
      <c r="L18" s="50">
        <f>PRODUCT((F18+G18)/E18)</f>
        <v>0.18548387096774194</v>
      </c>
      <c r="M18" s="50">
        <f>PRODUCT(H18/E18)</f>
        <v>0.94354838709677424</v>
      </c>
      <c r="N18" s="50">
        <f>PRODUCT((F18+G18+H18)/E18)</f>
        <v>1.1290322580645162</v>
      </c>
      <c r="O18" s="50">
        <f>PRODUCT(I18/E18)</f>
        <v>3.3629032258064515</v>
      </c>
      <c r="Q18" s="10"/>
      <c r="R18" s="10"/>
      <c r="S18" s="10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0"/>
      <c r="F19" s="10"/>
      <c r="G19" s="10"/>
      <c r="H19" s="10"/>
      <c r="I19" s="10"/>
      <c r="J19" s="15"/>
      <c r="K19" s="15"/>
      <c r="L19" s="10"/>
      <c r="M19" s="10"/>
      <c r="N19" s="10"/>
      <c r="O19" s="10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0"/>
      <c r="AL183" s="10"/>
    </row>
    <row r="184" spans="12:38" x14ac:dyDescent="0.25"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2:38" x14ac:dyDescent="0.25"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2:38" x14ac:dyDescent="0.25"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ht="14.25" x14ac:dyDescent="0.2">
      <c r="L213"/>
      <c r="M213"/>
      <c r="N213"/>
      <c r="O213"/>
      <c r="P213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  <row r="214" spans="12:38" ht="14.25" x14ac:dyDescent="0.2">
      <c r="L214"/>
      <c r="M214"/>
      <c r="N214"/>
      <c r="O214"/>
      <c r="P214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/>
      <c r="AL214"/>
    </row>
    <row r="215" spans="12:38" ht="14.25" x14ac:dyDescent="0.2">
      <c r="L215"/>
      <c r="M215"/>
      <c r="N215"/>
      <c r="O215"/>
      <c r="P2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/>
      <c r="AL215"/>
    </row>
  </sheetData>
  <sortState xmlns:xlrd2="http://schemas.microsoft.com/office/spreadsheetml/2017/richdata2" ref="X10:AS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2023-09-01T14:01:35Z</dcterms:modified>
</cp:coreProperties>
</file>